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財務諸表等入力シート_一括ダウンロード\"/>
    </mc:Choice>
  </mc:AlternateContent>
  <bookViews>
    <workbookView xWindow="0" yWindow="0" windowWidth="20490" windowHeight="7770"/>
  </bookViews>
  <sheets>
    <sheet name="第二号第一様式" sheetId="1" r:id="rId1"/>
  </sheet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2" i="1" l="1"/>
  <c r="G41" i="1"/>
  <c r="G40" i="1"/>
  <c r="G38" i="1"/>
  <c r="E36" i="1"/>
  <c r="F35" i="1"/>
  <c r="G35" i="1" s="1"/>
  <c r="E35" i="1"/>
  <c r="G34" i="1"/>
  <c r="G33" i="1"/>
  <c r="G32" i="1"/>
  <c r="F31" i="1"/>
  <c r="F36" i="1" s="1"/>
  <c r="G36" i="1" s="1"/>
  <c r="E31" i="1"/>
  <c r="G31" i="1" s="1"/>
  <c r="G30" i="1"/>
  <c r="F27" i="1"/>
  <c r="G27" i="1" s="1"/>
  <c r="E27" i="1"/>
  <c r="G26" i="1"/>
  <c r="G25" i="1"/>
  <c r="G24" i="1"/>
  <c r="F24" i="1"/>
  <c r="F28" i="1" s="1"/>
  <c r="E24" i="1"/>
  <c r="E28" i="1" s="1"/>
  <c r="G28" i="1" s="1"/>
  <c r="G23" i="1"/>
  <c r="G22" i="1"/>
  <c r="F20" i="1"/>
  <c r="E20" i="1"/>
  <c r="G20" i="1" s="1"/>
  <c r="G19" i="1"/>
  <c r="G18" i="1"/>
  <c r="G17" i="1"/>
  <c r="G16" i="1"/>
  <c r="G15" i="1"/>
  <c r="G14" i="1"/>
  <c r="G13" i="1"/>
  <c r="G12" i="1"/>
  <c r="F11" i="1"/>
  <c r="F21" i="1" s="1"/>
  <c r="E11" i="1"/>
  <c r="E21" i="1" s="1"/>
  <c r="G10" i="1"/>
  <c r="G9" i="1"/>
  <c r="G8" i="1"/>
  <c r="E29" i="1" l="1"/>
  <c r="G21" i="1"/>
  <c r="F29" i="1"/>
  <c r="F37" i="1" s="1"/>
  <c r="F39" i="1" s="1"/>
  <c r="F43" i="1" s="1"/>
  <c r="G11" i="1"/>
  <c r="E37" i="1" l="1"/>
  <c r="G29" i="1"/>
  <c r="E39" i="1" l="1"/>
  <c r="G37" i="1"/>
  <c r="E43" i="1" l="1"/>
  <c r="G43" i="1" s="1"/>
  <c r="G39" i="1"/>
</calcChain>
</file>

<file path=xl/sharedStrings.xml><?xml version="1.0" encoding="utf-8"?>
<sst xmlns="http://schemas.openxmlformats.org/spreadsheetml/2006/main" count="54" uniqueCount="50">
  <si>
    <t>第二号第一様式（第二十三条第四項関係）</t>
    <rPh sb="0" eb="1">
      <t>ダイ</t>
    </rPh>
    <rPh sb="1" eb="2">
      <t>ニ</t>
    </rPh>
    <rPh sb="2" eb="3">
      <t>ゴウ</t>
    </rPh>
    <rPh sb="3" eb="5">
      <t>ダイイチ</t>
    </rPh>
    <rPh sb="5" eb="7">
      <t>ヨウシキ</t>
    </rPh>
    <phoneticPr fontId="4"/>
  </si>
  <si>
    <t>法人単位事業活動計算書</t>
    <rPh sb="0" eb="2">
      <t>ホウジン</t>
    </rPh>
    <rPh sb="2" eb="4">
      <t>タンイ</t>
    </rPh>
    <rPh sb="4" eb="6">
      <t>ジギョウ</t>
    </rPh>
    <rPh sb="6" eb="8">
      <t>カツドウ</t>
    </rPh>
    <phoneticPr fontId="4"/>
  </si>
  <si>
    <t>（自）平成30年4月1日  （至）平成31年3月31日</t>
    <phoneticPr fontId="4"/>
  </si>
  <si>
    <t>（単位：円）</t>
    <phoneticPr fontId="4"/>
  </si>
  <si>
    <t>勘定科目</t>
    <rPh sb="0" eb="2">
      <t>カンジョウ</t>
    </rPh>
    <rPh sb="2" eb="4">
      <t>カモク</t>
    </rPh>
    <phoneticPr fontId="4"/>
  </si>
  <si>
    <t>当年度決算(A)</t>
    <rPh sb="0" eb="1">
      <t>トウ</t>
    </rPh>
    <rPh sb="1" eb="3">
      <t>ネンド</t>
    </rPh>
    <rPh sb="3" eb="5">
      <t>ケッサン</t>
    </rPh>
    <phoneticPr fontId="4"/>
  </si>
  <si>
    <t>前年度決算(B)</t>
    <rPh sb="0" eb="3">
      <t>ゼンネンド</t>
    </rPh>
    <rPh sb="3" eb="5">
      <t>ケッサン</t>
    </rPh>
    <phoneticPr fontId="4"/>
  </si>
  <si>
    <t>増減(A)-(B)</t>
    <phoneticPr fontId="4"/>
  </si>
  <si>
    <t>サービス活動増減の部</t>
  </si>
  <si>
    <t>収益</t>
  </si>
  <si>
    <t>保育事業収益</t>
  </si>
  <si>
    <t>経常経費寄附金収益</t>
  </si>
  <si>
    <t>その他の収益</t>
  </si>
  <si>
    <t>サービス活動収益計（１）</t>
  </si>
  <si>
    <t>費用</t>
  </si>
  <si>
    <t>人件費</t>
  </si>
  <si>
    <t>事業費</t>
  </si>
  <si>
    <t>事務費</t>
  </si>
  <si>
    <t>減価償却費</t>
  </si>
  <si>
    <t>国庫補助金等特別積立金取崩額</t>
  </si>
  <si>
    <t>徴収不能額</t>
  </si>
  <si>
    <t>徴収不能引当金繰入</t>
  </si>
  <si>
    <t>その他の費用</t>
  </si>
  <si>
    <t>サービス活動費用計（２）</t>
  </si>
  <si>
    <t>サービス活動増減差額（３）＝（１）－（２）</t>
  </si>
  <si>
    <t>サービス活動外増減の部</t>
  </si>
  <si>
    <t>受取利息配当金収益</t>
  </si>
  <si>
    <t>その他のサービス活動外収益</t>
  </si>
  <si>
    <t>サービス活動外収益計（４）</t>
  </si>
  <si>
    <t>支払利息</t>
  </si>
  <si>
    <t>その他のサービス活動外費用</t>
  </si>
  <si>
    <t>サービス活動外費用計（５）</t>
  </si>
  <si>
    <t>サービス活動外増減差額（６）＝（４）－（５）</t>
  </si>
  <si>
    <t>経常増減差額（７）＝（３）＋（６）</t>
  </si>
  <si>
    <t>特別増減の部</t>
  </si>
  <si>
    <t>施設整備等補助金収益</t>
  </si>
  <si>
    <t>特別収益計（８）</t>
  </si>
  <si>
    <t>国庫補助金等特別積立金取崩額（除却等）</t>
  </si>
  <si>
    <t>国庫補助金等特別積立金積立額</t>
  </si>
  <si>
    <t>その他の特別損失</t>
  </si>
  <si>
    <t>特別費用計（９）</t>
  </si>
  <si>
    <t>特別増減差額（１０）＝（８）－（９）</t>
  </si>
  <si>
    <t>当期活動増減差額（１１）＝（７）＋（１０）</t>
  </si>
  <si>
    <t>繰越活動増減差額の部</t>
  </si>
  <si>
    <t>前期繰越活動増減差額（１２）</t>
  </si>
  <si>
    <t>当期末繰越活動増減差額（１３）＝（１１）＋（１２）</t>
  </si>
  <si>
    <t>基本金取崩額（１４）</t>
  </si>
  <si>
    <t>その他の積立金取崩額（１５）</t>
  </si>
  <si>
    <t>その他の積立金積立額（１６）</t>
  </si>
  <si>
    <t>次期繰越活動増減差額（１７）＝（１３）＋（１４）＋（１５）－（１６）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</si>
</sst>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-#,##0_)"/>
  </numFmts>
  <fonts count="1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name val="ＭＳ Ｐゴシック"/>
      <family val="3"/>
      <charset val="128"/>
    </font>
    <font>
      <sz val="10"/>
      <name val="Meiryo UI"/>
      <family val="3"/>
      <charset val="128"/>
    </font>
    <font>
      <sz val="11"/>
      <name val="ＭＳ ゴシック"/>
      <family val="3"/>
      <charset val="128"/>
    </font>
    <font>
      <sz val="11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>
      <alignment vertical="center"/>
    </xf>
    <xf numFmtId="0" fontId="6" fillId="0" borderId="0"/>
    <xf numFmtId="0" fontId="8" fillId="0" borderId="0">
      <alignment horizontal="left" vertical="top"/>
    </xf>
  </cellStyleXfs>
  <cellXfs count="39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2" fillId="0" borderId="0" xfId="0" applyFont="1" applyFill="1" applyAlignment="1">
      <alignment horizontal="center" vertical="center" shrinkToFit="1"/>
    </xf>
    <xf numFmtId="0" fontId="3" fillId="0" borderId="0" xfId="0" applyFont="1" applyFill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horizontal="center" vertical="center" shrinkToFit="1"/>
    </xf>
    <xf numFmtId="0" fontId="2" fillId="0" borderId="0" xfId="0" applyFont="1" applyFill="1" applyAlignment="1" applyProtection="1">
      <alignment horizontal="center" vertical="center" shrinkToFit="1"/>
      <protection locked="0"/>
    </xf>
    <xf numFmtId="0" fontId="5" fillId="0" borderId="0" xfId="0" applyFont="1" applyFill="1" applyAlignment="1">
      <alignment horizontal="center" vertical="center" shrinkToFit="1"/>
    </xf>
    <xf numFmtId="0" fontId="7" fillId="0" borderId="1" xfId="1" applyFont="1" applyFill="1" applyBorder="1" applyAlignment="1">
      <alignment horizontal="center" vertical="center" shrinkToFit="1"/>
    </xf>
    <xf numFmtId="0" fontId="7" fillId="0" borderId="1" xfId="1" applyFont="1" applyFill="1" applyBorder="1" applyAlignment="1">
      <alignment horizontal="center" vertical="center" shrinkToFit="1"/>
    </xf>
    <xf numFmtId="0" fontId="7" fillId="0" borderId="2" xfId="2" applyNumberFormat="1" applyFont="1" applyFill="1" applyBorder="1" applyAlignment="1">
      <alignment horizontal="left" vertical="center" textRotation="255"/>
    </xf>
    <xf numFmtId="0" fontId="7" fillId="0" borderId="2" xfId="2" applyNumberFormat="1" applyFont="1" applyFill="1" applyBorder="1" applyAlignment="1">
      <alignment horizontal="left" vertical="top" shrinkToFit="1"/>
    </xf>
    <xf numFmtId="176" fontId="9" fillId="0" borderId="2" xfId="2" applyNumberFormat="1" applyFont="1" applyFill="1" applyBorder="1" applyAlignment="1" applyProtection="1">
      <alignment vertical="top" shrinkToFit="1"/>
      <protection locked="0"/>
    </xf>
    <xf numFmtId="176" fontId="9" fillId="0" borderId="2" xfId="0" applyNumberFormat="1" applyFont="1" applyFill="1" applyBorder="1" applyAlignment="1" applyProtection="1">
      <alignment vertical="center"/>
      <protection locked="0"/>
    </xf>
    <xf numFmtId="0" fontId="7" fillId="0" borderId="3" xfId="2" applyNumberFormat="1" applyFont="1" applyFill="1" applyBorder="1" applyAlignment="1">
      <alignment horizontal="left" vertical="center" textRotation="255"/>
    </xf>
    <xf numFmtId="0" fontId="7" fillId="0" borderId="3" xfId="2" applyNumberFormat="1" applyFont="1" applyFill="1" applyBorder="1" applyAlignment="1">
      <alignment horizontal="left" vertical="top" shrinkToFit="1"/>
    </xf>
    <xf numFmtId="176" fontId="9" fillId="0" borderId="3" xfId="2" applyNumberFormat="1" applyFont="1" applyFill="1" applyBorder="1" applyAlignment="1" applyProtection="1">
      <alignment vertical="top" shrinkToFit="1"/>
      <protection locked="0"/>
    </xf>
    <xf numFmtId="176" fontId="9" fillId="0" borderId="3" xfId="0" applyNumberFormat="1" applyFont="1" applyFill="1" applyBorder="1" applyAlignment="1" applyProtection="1">
      <alignment vertical="center"/>
      <protection locked="0"/>
    </xf>
    <xf numFmtId="176" fontId="9" fillId="0" borderId="4" xfId="0" applyNumberFormat="1" applyFont="1" applyFill="1" applyBorder="1" applyAlignment="1" applyProtection="1">
      <alignment vertical="center"/>
      <protection locked="0"/>
    </xf>
    <xf numFmtId="0" fontId="7" fillId="0" borderId="4" xfId="2" applyNumberFormat="1" applyFont="1" applyFill="1" applyBorder="1" applyAlignment="1">
      <alignment horizontal="left" vertical="center" textRotation="255"/>
    </xf>
    <xf numFmtId="0" fontId="7" fillId="0" borderId="1" xfId="2" applyNumberFormat="1" applyFont="1" applyFill="1" applyBorder="1" applyAlignment="1">
      <alignment horizontal="left" vertical="top" shrinkToFit="1"/>
    </xf>
    <xf numFmtId="176" fontId="9" fillId="0" borderId="1" xfId="2" applyNumberFormat="1" applyFont="1" applyFill="1" applyBorder="1" applyAlignment="1" applyProtection="1">
      <alignment vertical="top" shrinkToFit="1"/>
      <protection locked="0"/>
    </xf>
    <xf numFmtId="176" fontId="9" fillId="0" borderId="1" xfId="0" applyNumberFormat="1" applyFont="1" applyFill="1" applyBorder="1" applyAlignment="1" applyProtection="1">
      <alignment vertical="center"/>
      <protection locked="0"/>
    </xf>
    <xf numFmtId="0" fontId="7" fillId="0" borderId="5" xfId="2" applyNumberFormat="1" applyFont="1" applyFill="1" applyBorder="1" applyAlignment="1">
      <alignment vertical="center"/>
    </xf>
    <xf numFmtId="0" fontId="7" fillId="0" borderId="6" xfId="2" applyNumberFormat="1" applyFont="1" applyFill="1" applyBorder="1" applyAlignment="1">
      <alignment vertical="center" shrinkToFit="1"/>
    </xf>
    <xf numFmtId="176" fontId="9" fillId="0" borderId="6" xfId="2" applyNumberFormat="1" applyFont="1" applyFill="1" applyBorder="1" applyAlignment="1" applyProtection="1">
      <alignment vertical="center" shrinkToFit="1"/>
      <protection locked="0"/>
    </xf>
    <xf numFmtId="0" fontId="7" fillId="0" borderId="7" xfId="2" applyNumberFormat="1" applyFont="1" applyFill="1" applyBorder="1" applyAlignment="1">
      <alignment vertical="center" shrinkToFit="1"/>
    </xf>
    <xf numFmtId="176" fontId="9" fillId="0" borderId="7" xfId="2" applyNumberFormat="1" applyFont="1" applyFill="1" applyBorder="1" applyAlignment="1" applyProtection="1">
      <alignment vertical="center" shrinkToFit="1"/>
      <protection locked="0"/>
    </xf>
    <xf numFmtId="0" fontId="7" fillId="0" borderId="8" xfId="2" applyNumberFormat="1" applyFont="1" applyFill="1" applyBorder="1" applyAlignment="1">
      <alignment vertical="center"/>
    </xf>
    <xf numFmtId="0" fontId="7" fillId="0" borderId="9" xfId="2" applyNumberFormat="1" applyFont="1" applyFill="1" applyBorder="1" applyAlignment="1">
      <alignment vertical="center"/>
    </xf>
    <xf numFmtId="0" fontId="7" fillId="0" borderId="10" xfId="2" applyNumberFormat="1" applyFont="1" applyFill="1" applyBorder="1" applyAlignment="1">
      <alignment horizontal="left" vertical="top" shrinkToFit="1"/>
    </xf>
    <xf numFmtId="176" fontId="9" fillId="0" borderId="10" xfId="2" applyNumberFormat="1" applyFont="1" applyFill="1" applyBorder="1" applyAlignment="1" applyProtection="1">
      <alignment vertical="top" shrinkToFit="1"/>
      <protection locked="0"/>
    </xf>
    <xf numFmtId="0" fontId="7" fillId="0" borderId="5" xfId="2" applyNumberFormat="1" applyFont="1" applyFill="1" applyBorder="1">
      <alignment horizontal="left" vertical="top"/>
    </xf>
    <xf numFmtId="0" fontId="7" fillId="0" borderId="6" xfId="2" applyNumberFormat="1" applyFont="1" applyFill="1" applyBorder="1" applyAlignment="1">
      <alignment horizontal="left" vertical="top" shrinkToFit="1"/>
    </xf>
    <xf numFmtId="176" fontId="9" fillId="0" borderId="6" xfId="2" applyNumberFormat="1" applyFont="1" applyFill="1" applyBorder="1" applyAlignment="1" applyProtection="1">
      <alignment vertical="top" shrinkToFit="1"/>
      <protection locked="0"/>
    </xf>
    <xf numFmtId="0" fontId="7" fillId="0" borderId="2" xfId="2" applyNumberFormat="1" applyFont="1" applyFill="1" applyBorder="1" applyAlignment="1">
      <alignment vertical="center" textRotation="255" shrinkToFit="1"/>
    </xf>
    <xf numFmtId="0" fontId="7" fillId="0" borderId="3" xfId="2" applyNumberFormat="1" applyFont="1" applyFill="1" applyBorder="1" applyAlignment="1">
      <alignment vertical="center" textRotation="255" shrinkToFit="1"/>
    </xf>
    <xf numFmtId="0" fontId="7" fillId="0" borderId="4" xfId="2" applyNumberFormat="1" applyFont="1" applyFill="1" applyBorder="1" applyAlignment="1">
      <alignment vertical="center" textRotation="255" shrinkToFit="1"/>
    </xf>
  </cellXfs>
  <cellStyles count="3">
    <cellStyle name="標準" xfId="0" builtinId="0"/>
    <cellStyle name="標準 2" xfId="2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43"/>
  <sheetViews>
    <sheetView showGridLines="0" tabSelected="1" workbookViewId="0"/>
  </sheetViews>
  <sheetFormatPr defaultRowHeight="13.5"/>
  <cols>
    <col min="1" max="3" width="2.875" customWidth="1"/>
    <col min="4" max="4" width="60.25" customWidth="1"/>
    <col min="5" max="7" width="20.75" customWidth="1"/>
  </cols>
  <sheetData>
    <row r="1" spans="2:7">
      <c r="B1" s="1"/>
      <c r="C1" s="1"/>
      <c r="D1" s="1"/>
      <c r="E1" s="1"/>
      <c r="F1" s="1"/>
      <c r="G1" s="1"/>
    </row>
    <row r="2" spans="2:7" ht="21">
      <c r="B2" s="2"/>
      <c r="C2" s="2"/>
      <c r="D2" s="2"/>
      <c r="E2" s="3"/>
      <c r="F2" s="3"/>
      <c r="G2" s="4" t="s">
        <v>0</v>
      </c>
    </row>
    <row r="3" spans="2:7" ht="21">
      <c r="B3" s="5" t="s">
        <v>1</v>
      </c>
      <c r="C3" s="5"/>
      <c r="D3" s="5"/>
      <c r="E3" s="5"/>
      <c r="F3" s="5"/>
      <c r="G3" s="5"/>
    </row>
    <row r="4" spans="2:7" ht="14.25">
      <c r="B4" s="6"/>
      <c r="C4" s="6"/>
      <c r="D4" s="6"/>
      <c r="E4" s="6"/>
      <c r="F4" s="6"/>
      <c r="G4" s="3"/>
    </row>
    <row r="5" spans="2:7" ht="21">
      <c r="B5" s="7" t="s">
        <v>2</v>
      </c>
      <c r="C5" s="7"/>
      <c r="D5" s="7"/>
      <c r="E5" s="7"/>
      <c r="F5" s="7"/>
      <c r="G5" s="7"/>
    </row>
    <row r="6" spans="2:7" ht="15.75">
      <c r="B6" s="8"/>
      <c r="C6" s="8"/>
      <c r="D6" s="8"/>
      <c r="E6" s="8"/>
      <c r="F6" s="3"/>
      <c r="G6" s="8" t="s">
        <v>3</v>
      </c>
    </row>
    <row r="7" spans="2:7" ht="14.25">
      <c r="B7" s="9" t="s">
        <v>4</v>
      </c>
      <c r="C7" s="9"/>
      <c r="D7" s="9"/>
      <c r="E7" s="10" t="s">
        <v>5</v>
      </c>
      <c r="F7" s="10" t="s">
        <v>6</v>
      </c>
      <c r="G7" s="10" t="s">
        <v>7</v>
      </c>
    </row>
    <row r="8" spans="2:7" ht="14.25">
      <c r="B8" s="11" t="s">
        <v>8</v>
      </c>
      <c r="C8" s="11" t="s">
        <v>9</v>
      </c>
      <c r="D8" s="12" t="s">
        <v>10</v>
      </c>
      <c r="E8" s="13">
        <v>248228720</v>
      </c>
      <c r="F8" s="14">
        <v>226662260</v>
      </c>
      <c r="G8" s="13">
        <f>E8-F8</f>
        <v>21566460</v>
      </c>
    </row>
    <row r="9" spans="2:7" ht="14.25">
      <c r="B9" s="15"/>
      <c r="C9" s="15"/>
      <c r="D9" s="16" t="s">
        <v>11</v>
      </c>
      <c r="E9" s="17">
        <v>0</v>
      </c>
      <c r="F9" s="18"/>
      <c r="G9" s="17">
        <f t="shared" ref="G9:G43" si="0">E9-F9</f>
        <v>0</v>
      </c>
    </row>
    <row r="10" spans="2:7" ht="14.25">
      <c r="B10" s="15"/>
      <c r="C10" s="15"/>
      <c r="D10" s="16" t="s">
        <v>12</v>
      </c>
      <c r="E10" s="17">
        <v>0</v>
      </c>
      <c r="F10" s="19"/>
      <c r="G10" s="17">
        <f t="shared" si="0"/>
        <v>0</v>
      </c>
    </row>
    <row r="11" spans="2:7" ht="14.25">
      <c r="B11" s="15"/>
      <c r="C11" s="20"/>
      <c r="D11" s="21" t="s">
        <v>13</v>
      </c>
      <c r="E11" s="22">
        <f>+E8+E9+E10</f>
        <v>248228720</v>
      </c>
      <c r="F11" s="23">
        <f>+F8+F9+F10</f>
        <v>226662260</v>
      </c>
      <c r="G11" s="22">
        <f t="shared" si="0"/>
        <v>21566460</v>
      </c>
    </row>
    <row r="12" spans="2:7" ht="14.25">
      <c r="B12" s="15"/>
      <c r="C12" s="11" t="s">
        <v>14</v>
      </c>
      <c r="D12" s="16" t="s">
        <v>15</v>
      </c>
      <c r="E12" s="17">
        <v>189940616</v>
      </c>
      <c r="F12" s="14">
        <v>183960457</v>
      </c>
      <c r="G12" s="17">
        <f t="shared" si="0"/>
        <v>5980159</v>
      </c>
    </row>
    <row r="13" spans="2:7" ht="14.25">
      <c r="B13" s="15"/>
      <c r="C13" s="15"/>
      <c r="D13" s="16" t="s">
        <v>16</v>
      </c>
      <c r="E13" s="17">
        <v>27130427</v>
      </c>
      <c r="F13" s="18">
        <v>26522363</v>
      </c>
      <c r="G13" s="17">
        <f t="shared" si="0"/>
        <v>608064</v>
      </c>
    </row>
    <row r="14" spans="2:7" ht="14.25">
      <c r="B14" s="15"/>
      <c r="C14" s="15"/>
      <c r="D14" s="16" t="s">
        <v>17</v>
      </c>
      <c r="E14" s="17">
        <v>11010872</v>
      </c>
      <c r="F14" s="18">
        <v>13672594</v>
      </c>
      <c r="G14" s="17">
        <f t="shared" si="0"/>
        <v>-2661722</v>
      </c>
    </row>
    <row r="15" spans="2:7" ht="14.25">
      <c r="B15" s="15"/>
      <c r="C15" s="15"/>
      <c r="D15" s="16" t="s">
        <v>18</v>
      </c>
      <c r="E15" s="17">
        <v>10481823</v>
      </c>
      <c r="F15" s="18">
        <v>10942000</v>
      </c>
      <c r="G15" s="17">
        <f t="shared" si="0"/>
        <v>-460177</v>
      </c>
    </row>
    <row r="16" spans="2:7" ht="14.25">
      <c r="B16" s="15"/>
      <c r="C16" s="15"/>
      <c r="D16" s="16" t="s">
        <v>19</v>
      </c>
      <c r="E16" s="17">
        <v>-5574414</v>
      </c>
      <c r="F16" s="18">
        <v>-5584390</v>
      </c>
      <c r="G16" s="17">
        <f t="shared" si="0"/>
        <v>9976</v>
      </c>
    </row>
    <row r="17" spans="2:7" ht="14.25">
      <c r="B17" s="15"/>
      <c r="C17" s="15"/>
      <c r="D17" s="16" t="s">
        <v>20</v>
      </c>
      <c r="E17" s="17">
        <v>0</v>
      </c>
      <c r="F17" s="18"/>
      <c r="G17" s="17">
        <f t="shared" si="0"/>
        <v>0</v>
      </c>
    </row>
    <row r="18" spans="2:7" ht="14.25">
      <c r="B18" s="15"/>
      <c r="C18" s="15"/>
      <c r="D18" s="16" t="s">
        <v>21</v>
      </c>
      <c r="E18" s="17">
        <v>0</v>
      </c>
      <c r="F18" s="18"/>
      <c r="G18" s="17">
        <f t="shared" si="0"/>
        <v>0</v>
      </c>
    </row>
    <row r="19" spans="2:7" ht="14.25">
      <c r="B19" s="15"/>
      <c r="C19" s="15"/>
      <c r="D19" s="16" t="s">
        <v>22</v>
      </c>
      <c r="E19" s="17">
        <v>0</v>
      </c>
      <c r="F19" s="19"/>
      <c r="G19" s="17">
        <f t="shared" si="0"/>
        <v>0</v>
      </c>
    </row>
    <row r="20" spans="2:7" ht="14.25">
      <c r="B20" s="15"/>
      <c r="C20" s="20"/>
      <c r="D20" s="21" t="s">
        <v>23</v>
      </c>
      <c r="E20" s="22">
        <f>+E12+E13+E14+E15+E16+E17+E18+E19</f>
        <v>232989324</v>
      </c>
      <c r="F20" s="23">
        <f>+F12+F13+F14+F15+F16+F17+F18+F19</f>
        <v>229513024</v>
      </c>
      <c r="G20" s="22">
        <f t="shared" si="0"/>
        <v>3476300</v>
      </c>
    </row>
    <row r="21" spans="2:7" ht="14.25">
      <c r="B21" s="20"/>
      <c r="C21" s="24" t="s">
        <v>24</v>
      </c>
      <c r="D21" s="25"/>
      <c r="E21" s="26">
        <f xml:space="preserve"> +E11 - E20</f>
        <v>15239396</v>
      </c>
      <c r="F21" s="23">
        <f xml:space="preserve"> +F11 - F20</f>
        <v>-2850764</v>
      </c>
      <c r="G21" s="26">
        <f t="shared" si="0"/>
        <v>18090160</v>
      </c>
    </row>
    <row r="22" spans="2:7" ht="14.25">
      <c r="B22" s="11" t="s">
        <v>25</v>
      </c>
      <c r="C22" s="11" t="s">
        <v>9</v>
      </c>
      <c r="D22" s="16" t="s">
        <v>26</v>
      </c>
      <c r="E22" s="17">
        <v>10516</v>
      </c>
      <c r="F22" s="14">
        <v>82738</v>
      </c>
      <c r="G22" s="17">
        <f t="shared" si="0"/>
        <v>-72222</v>
      </c>
    </row>
    <row r="23" spans="2:7" ht="14.25">
      <c r="B23" s="15"/>
      <c r="C23" s="15"/>
      <c r="D23" s="16" t="s">
        <v>27</v>
      </c>
      <c r="E23" s="17">
        <v>2979082</v>
      </c>
      <c r="F23" s="19">
        <v>2907427</v>
      </c>
      <c r="G23" s="17">
        <f t="shared" si="0"/>
        <v>71655</v>
      </c>
    </row>
    <row r="24" spans="2:7" ht="14.25">
      <c r="B24" s="15"/>
      <c r="C24" s="20"/>
      <c r="D24" s="21" t="s">
        <v>28</v>
      </c>
      <c r="E24" s="22">
        <f>+E22+E23</f>
        <v>2989598</v>
      </c>
      <c r="F24" s="23">
        <f>+F22+F23</f>
        <v>2990165</v>
      </c>
      <c r="G24" s="22">
        <f t="shared" si="0"/>
        <v>-567</v>
      </c>
    </row>
    <row r="25" spans="2:7" ht="14.25">
      <c r="B25" s="15"/>
      <c r="C25" s="11" t="s">
        <v>14</v>
      </c>
      <c r="D25" s="16" t="s">
        <v>29</v>
      </c>
      <c r="E25" s="17">
        <v>147490</v>
      </c>
      <c r="F25" s="14">
        <v>162665</v>
      </c>
      <c r="G25" s="17">
        <f t="shared" si="0"/>
        <v>-15175</v>
      </c>
    </row>
    <row r="26" spans="2:7" ht="14.25">
      <c r="B26" s="15"/>
      <c r="C26" s="15"/>
      <c r="D26" s="16" t="s">
        <v>30</v>
      </c>
      <c r="E26" s="17">
        <v>0</v>
      </c>
      <c r="F26" s="19"/>
      <c r="G26" s="17">
        <f t="shared" si="0"/>
        <v>0</v>
      </c>
    </row>
    <row r="27" spans="2:7" ht="14.25">
      <c r="B27" s="15"/>
      <c r="C27" s="20"/>
      <c r="D27" s="21" t="s">
        <v>31</v>
      </c>
      <c r="E27" s="22">
        <f>+E25+E26</f>
        <v>147490</v>
      </c>
      <c r="F27" s="23">
        <f>+F25+F26</f>
        <v>162665</v>
      </c>
      <c r="G27" s="22">
        <f t="shared" si="0"/>
        <v>-15175</v>
      </c>
    </row>
    <row r="28" spans="2:7" ht="14.25">
      <c r="B28" s="20"/>
      <c r="C28" s="24" t="s">
        <v>32</v>
      </c>
      <c r="D28" s="27"/>
      <c r="E28" s="28">
        <f xml:space="preserve"> +E24 - E27</f>
        <v>2842108</v>
      </c>
      <c r="F28" s="23">
        <f xml:space="preserve"> +F24 - F27</f>
        <v>2827500</v>
      </c>
      <c r="G28" s="28">
        <f t="shared" si="0"/>
        <v>14608</v>
      </c>
    </row>
    <row r="29" spans="2:7" ht="14.25">
      <c r="B29" s="24" t="s">
        <v>33</v>
      </c>
      <c r="C29" s="29"/>
      <c r="D29" s="25"/>
      <c r="E29" s="26">
        <f xml:space="preserve"> +E21 +E28</f>
        <v>18081504</v>
      </c>
      <c r="F29" s="23">
        <f xml:space="preserve"> +F21 +F28</f>
        <v>-23264</v>
      </c>
      <c r="G29" s="26">
        <f t="shared" si="0"/>
        <v>18104768</v>
      </c>
    </row>
    <row r="30" spans="2:7" ht="14.25">
      <c r="B30" s="11" t="s">
        <v>34</v>
      </c>
      <c r="C30" s="11" t="s">
        <v>9</v>
      </c>
      <c r="D30" s="16" t="s">
        <v>35</v>
      </c>
      <c r="E30" s="17">
        <v>0</v>
      </c>
      <c r="F30" s="23">
        <v>712000</v>
      </c>
      <c r="G30" s="17">
        <f t="shared" si="0"/>
        <v>-712000</v>
      </c>
    </row>
    <row r="31" spans="2:7" ht="14.25">
      <c r="B31" s="15"/>
      <c r="C31" s="20"/>
      <c r="D31" s="21" t="s">
        <v>36</v>
      </c>
      <c r="E31" s="22">
        <f>+E30</f>
        <v>0</v>
      </c>
      <c r="F31" s="23">
        <f>+F30</f>
        <v>712000</v>
      </c>
      <c r="G31" s="22">
        <f t="shared" si="0"/>
        <v>-712000</v>
      </c>
    </row>
    <row r="32" spans="2:7" ht="14.25">
      <c r="B32" s="15"/>
      <c r="C32" s="11" t="s">
        <v>14</v>
      </c>
      <c r="D32" s="16" t="s">
        <v>37</v>
      </c>
      <c r="E32" s="17">
        <v>0</v>
      </c>
      <c r="F32" s="14">
        <v>0</v>
      </c>
      <c r="G32" s="17">
        <f t="shared" si="0"/>
        <v>0</v>
      </c>
    </row>
    <row r="33" spans="2:7" ht="14.25">
      <c r="B33" s="15"/>
      <c r="C33" s="15"/>
      <c r="D33" s="16" t="s">
        <v>38</v>
      </c>
      <c r="E33" s="17">
        <v>0</v>
      </c>
      <c r="F33" s="18">
        <v>0</v>
      </c>
      <c r="G33" s="17">
        <f t="shared" si="0"/>
        <v>0</v>
      </c>
    </row>
    <row r="34" spans="2:7" ht="14.25">
      <c r="B34" s="15"/>
      <c r="C34" s="15"/>
      <c r="D34" s="16" t="s">
        <v>39</v>
      </c>
      <c r="E34" s="17">
        <v>0</v>
      </c>
      <c r="F34" s="19">
        <v>0</v>
      </c>
      <c r="G34" s="17">
        <f t="shared" si="0"/>
        <v>0</v>
      </c>
    </row>
    <row r="35" spans="2:7" ht="14.25">
      <c r="B35" s="15"/>
      <c r="C35" s="20"/>
      <c r="D35" s="21" t="s">
        <v>40</v>
      </c>
      <c r="E35" s="22">
        <f>+E32+E33+E34</f>
        <v>0</v>
      </c>
      <c r="F35" s="23">
        <f>+F32+F33+F34</f>
        <v>0</v>
      </c>
      <c r="G35" s="22">
        <f t="shared" si="0"/>
        <v>0</v>
      </c>
    </row>
    <row r="36" spans="2:7" ht="14.25">
      <c r="B36" s="20"/>
      <c r="C36" s="30" t="s">
        <v>41</v>
      </c>
      <c r="D36" s="31"/>
      <c r="E36" s="32">
        <f xml:space="preserve"> +E31 - E35</f>
        <v>0</v>
      </c>
      <c r="F36" s="23">
        <f xml:space="preserve"> +F31 - F35</f>
        <v>712000</v>
      </c>
      <c r="G36" s="32">
        <f t="shared" si="0"/>
        <v>-712000</v>
      </c>
    </row>
    <row r="37" spans="2:7" ht="14.25">
      <c r="B37" s="24" t="s">
        <v>42</v>
      </c>
      <c r="C37" s="33"/>
      <c r="D37" s="34"/>
      <c r="E37" s="35">
        <f xml:space="preserve"> +E29 +E36</f>
        <v>18081504</v>
      </c>
      <c r="F37" s="23">
        <f xml:space="preserve"> +F29 +F36</f>
        <v>688736</v>
      </c>
      <c r="G37" s="35">
        <f t="shared" si="0"/>
        <v>17392768</v>
      </c>
    </row>
    <row r="38" spans="2:7" ht="14.25">
      <c r="B38" s="36" t="s">
        <v>43</v>
      </c>
      <c r="C38" s="33" t="s">
        <v>44</v>
      </c>
      <c r="D38" s="34"/>
      <c r="E38" s="35">
        <v>18586697</v>
      </c>
      <c r="F38" s="23">
        <v>24417961</v>
      </c>
      <c r="G38" s="35">
        <f t="shared" si="0"/>
        <v>-5831264</v>
      </c>
    </row>
    <row r="39" spans="2:7" ht="14.25">
      <c r="B39" s="37"/>
      <c r="C39" s="33" t="s">
        <v>45</v>
      </c>
      <c r="D39" s="34"/>
      <c r="E39" s="35">
        <f xml:space="preserve"> +E37 +E38</f>
        <v>36668201</v>
      </c>
      <c r="F39" s="23">
        <f xml:space="preserve"> +F37 +F38</f>
        <v>25106697</v>
      </c>
      <c r="G39" s="35">
        <f t="shared" si="0"/>
        <v>11561504</v>
      </c>
    </row>
    <row r="40" spans="2:7" ht="14.25">
      <c r="B40" s="37"/>
      <c r="C40" s="33" t="s">
        <v>46</v>
      </c>
      <c r="D40" s="34"/>
      <c r="E40" s="35">
        <v>0</v>
      </c>
      <c r="F40" s="23">
        <v>0</v>
      </c>
      <c r="G40" s="35">
        <f t="shared" si="0"/>
        <v>0</v>
      </c>
    </row>
    <row r="41" spans="2:7" ht="14.25">
      <c r="B41" s="37"/>
      <c r="C41" s="33" t="s">
        <v>47</v>
      </c>
      <c r="D41" s="34"/>
      <c r="E41" s="35">
        <v>0</v>
      </c>
      <c r="F41" s="23">
        <v>0</v>
      </c>
      <c r="G41" s="35">
        <f t="shared" si="0"/>
        <v>0</v>
      </c>
    </row>
    <row r="42" spans="2:7" ht="14.25">
      <c r="B42" s="37"/>
      <c r="C42" s="33" t="s">
        <v>48</v>
      </c>
      <c r="D42" s="34"/>
      <c r="E42" s="35">
        <v>11500000</v>
      </c>
      <c r="F42" s="23">
        <v>6520000</v>
      </c>
      <c r="G42" s="35">
        <f t="shared" si="0"/>
        <v>4980000</v>
      </c>
    </row>
    <row r="43" spans="2:7" ht="14.25">
      <c r="B43" s="38"/>
      <c r="C43" s="33" t="s">
        <v>49</v>
      </c>
      <c r="D43" s="34"/>
      <c r="E43" s="35">
        <f xml:space="preserve"> +E39 +E40 +E41 - E42</f>
        <v>25168201</v>
      </c>
      <c r="F43" s="23">
        <f xml:space="preserve"> +F39 +F40 +F41 - F42</f>
        <v>18586697</v>
      </c>
      <c r="G43" s="35">
        <f t="shared" si="0"/>
        <v>6581504</v>
      </c>
    </row>
  </sheetData>
  <mergeCells count="13">
    <mergeCell ref="B38:B43"/>
    <mergeCell ref="B22:B28"/>
    <mergeCell ref="C22:C24"/>
    <mergeCell ref="C25:C27"/>
    <mergeCell ref="B30:B36"/>
    <mergeCell ref="C30:C31"/>
    <mergeCell ref="C32:C35"/>
    <mergeCell ref="B3:G3"/>
    <mergeCell ref="B5:G5"/>
    <mergeCell ref="B7:D7"/>
    <mergeCell ref="B8:B21"/>
    <mergeCell ref="C8:C11"/>
    <mergeCell ref="C12:C20"/>
  </mergeCells>
  <phoneticPr fontId="1"/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第二号第一様式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2019-06-28T01:15:26Z</dcterms:created>
  <dcterms:modified xsi:type="dcterms:W3CDTF">2019-06-28T01:15:27Z</dcterms:modified>
</cp:coreProperties>
</file>